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0515" windowHeight="5190"/>
  </bookViews>
  <sheets>
    <sheet name="EJEMPLO-1" sheetId="1" r:id="rId1"/>
  </sheets>
  <calcPr calcId="145621"/>
</workbook>
</file>

<file path=xl/calcChain.xml><?xml version="1.0" encoding="utf-8"?>
<calcChain xmlns="http://schemas.openxmlformats.org/spreadsheetml/2006/main"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10" i="1"/>
  <c r="Q11" i="1"/>
  <c r="Q12" i="1"/>
  <c r="Q9" i="1"/>
  <c r="P70" i="1"/>
  <c r="E69" i="1"/>
  <c r="O70" i="1"/>
  <c r="E4" i="1" s="1"/>
  <c r="N70" i="1"/>
  <c r="L10" i="1"/>
  <c r="L11" i="1"/>
  <c r="L12" i="1"/>
  <c r="L13" i="1"/>
  <c r="L14" i="1"/>
  <c r="L15" i="1"/>
  <c r="L16" i="1"/>
  <c r="L17" i="1"/>
  <c r="L18" i="1"/>
  <c r="L19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J70" i="1"/>
  <c r="G9" i="1"/>
  <c r="L9" i="1" s="1"/>
  <c r="D9" i="1"/>
  <c r="K68" i="1"/>
  <c r="L68" i="1" s="1"/>
  <c r="K38" i="1"/>
  <c r="L38" i="1" s="1"/>
  <c r="D38" i="1"/>
  <c r="E9" i="1"/>
  <c r="D61" i="1"/>
  <c r="I20" i="1"/>
  <c r="I70" i="1" s="1"/>
  <c r="D56" i="1"/>
  <c r="D69" i="1"/>
  <c r="D68" i="1"/>
  <c r="D67" i="1"/>
  <c r="D66" i="1"/>
  <c r="D65" i="1"/>
  <c r="D64" i="1"/>
  <c r="D63" i="1"/>
  <c r="D62" i="1"/>
  <c r="D60" i="1"/>
  <c r="D59" i="1"/>
  <c r="D58" i="1"/>
  <c r="D57" i="1"/>
  <c r="D53" i="1"/>
  <c r="D55" i="1"/>
  <c r="D54" i="1"/>
  <c r="D52" i="1"/>
  <c r="D51" i="1"/>
  <c r="D50" i="1"/>
  <c r="D49" i="1"/>
  <c r="D48" i="1"/>
  <c r="D47" i="1"/>
  <c r="D46" i="1"/>
  <c r="D45" i="1"/>
  <c r="D44" i="1"/>
  <c r="D40" i="1"/>
  <c r="D41" i="1"/>
  <c r="D42" i="1"/>
  <c r="D43" i="1"/>
  <c r="D39" i="1"/>
  <c r="D34" i="1"/>
  <c r="D35" i="1"/>
  <c r="D36" i="1"/>
  <c r="D37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H70" i="1"/>
  <c r="E5" i="1" l="1"/>
  <c r="G70" i="1"/>
  <c r="Q70" i="1"/>
  <c r="D5" i="1"/>
  <c r="K70" i="1"/>
  <c r="L20" i="1"/>
  <c r="L70" i="1" s="1"/>
  <c r="D4" i="1" s="1"/>
</calcChain>
</file>

<file path=xl/sharedStrings.xml><?xml version="1.0" encoding="utf-8"?>
<sst xmlns="http://schemas.openxmlformats.org/spreadsheetml/2006/main" count="23" uniqueCount="20">
  <si>
    <t>LEASING</t>
  </si>
  <si>
    <t>RENTING</t>
  </si>
  <si>
    <t>FECHA</t>
  </si>
  <si>
    <t>IMPUESTO
CIRCULACIÓN</t>
  </si>
  <si>
    <t>CAMBIOS 
DE ACEITE</t>
  </si>
  <si>
    <t>CAMBIOS 
DE RUEDAS</t>
  </si>
  <si>
    <t>RENTAS</t>
  </si>
  <si>
    <t>SEGURO AUTOS
TODO RIESGO</t>
  </si>
  <si>
    <t>TOTALES</t>
  </si>
  <si>
    <t>FIANZA</t>
  </si>
  <si>
    <t>SUMA PAGOS</t>
  </si>
  <si>
    <t>P A G O S   L E A S I N G</t>
  </si>
  <si>
    <t>COMPRA</t>
  </si>
  <si>
    <t>PAGOS RENTING</t>
  </si>
  <si>
    <t>CÁLCULO COSTE EFECTIVO</t>
  </si>
  <si>
    <t>Nº</t>
  </si>
  <si>
    <t>COSTE EFECTIVO</t>
  </si>
  <si>
    <t>RENTIG</t>
  </si>
  <si>
    <t>CONCEPTOS</t>
  </si>
  <si>
    <t>EJEMPLO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</si>
</sst>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0"/>
      <name val="Letter Gothic Std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lightGrid">
        <fgColor theme="0" tint="-4.9989318521683403E-2"/>
        <bgColor theme="0" tint="-0.24994659260841701"/>
      </patternFill>
    </fill>
    <fill>
      <patternFill patternType="solid">
        <fgColor rgb="FFCCFFCC"/>
        <bgColor indexed="64"/>
      </patternFill>
    </fill>
    <fill>
      <patternFill patternType="solid">
        <fgColor rgb="FFE5F5FF"/>
        <bgColor indexed="64"/>
      </patternFill>
    </fill>
    <fill>
      <patternFill patternType="solid">
        <fgColor rgb="FF00B0F0"/>
        <bgColor theme="0" tint="-4.9989318521683403E-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5F5F5"/>
      </left>
      <right style="thin">
        <color theme="0"/>
      </right>
      <top style="medium">
        <color rgb="FFF5F5F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5F5F5"/>
      </top>
      <bottom style="thin">
        <color theme="0"/>
      </bottom>
      <diagonal/>
    </border>
    <border>
      <left style="medium">
        <color rgb="FFF5F5F5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 tint="-0.24994659260841701"/>
      </right>
      <top style="medium">
        <color rgb="FFF5F5F5"/>
      </top>
      <bottom style="thin">
        <color theme="0"/>
      </bottom>
      <diagonal/>
    </border>
    <border>
      <left style="thin">
        <color theme="0"/>
      </left>
      <right style="thick">
        <color theme="0" tint="-0.24994659260841701"/>
      </right>
      <top style="thin">
        <color theme="0"/>
      </top>
      <bottom style="thin">
        <color theme="0"/>
      </bottom>
      <diagonal/>
    </border>
    <border>
      <left style="medium">
        <color rgb="FFF5F5F5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ck">
        <color theme="0" tint="-0.24994659260841701"/>
      </right>
      <top style="thin">
        <color theme="0"/>
      </top>
      <bottom style="thick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theme="0" tint="-0.24994659260841701"/>
      </right>
      <top/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 tint="-0.24994659260841701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ck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4" borderId="0" xfId="0" applyFill="1"/>
    <xf numFmtId="0" fontId="0" fillId="4" borderId="0" xfId="0" applyFill="1" applyBorder="1"/>
    <xf numFmtId="0" fontId="0" fillId="4" borderId="2" xfId="0" applyFill="1" applyBorder="1"/>
    <xf numFmtId="0" fontId="0" fillId="5" borderId="0" xfId="0" applyFill="1"/>
    <xf numFmtId="4" fontId="0" fillId="5" borderId="0" xfId="0" applyNumberFormat="1" applyFill="1"/>
    <xf numFmtId="0" fontId="5" fillId="4" borderId="0" xfId="0" applyFont="1" applyFill="1"/>
    <xf numFmtId="0" fontId="6" fillId="4" borderId="0" xfId="0" applyFont="1" applyFill="1"/>
    <xf numFmtId="4" fontId="2" fillId="3" borderId="5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0" fillId="0" borderId="13" xfId="0" applyBorder="1"/>
    <xf numFmtId="4" fontId="2" fillId="3" borderId="12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center" vertical="center"/>
    </xf>
    <xf numFmtId="4" fontId="2" fillId="3" borderId="12" xfId="0" applyNumberFormat="1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10" fontId="7" fillId="6" borderId="10" xfId="1" applyNumberFormat="1" applyFont="1" applyFill="1" applyBorder="1" applyAlignment="1">
      <alignment horizontal="center" vertical="center"/>
    </xf>
    <xf numFmtId="10" fontId="7" fillId="6" borderId="11" xfId="1" applyNumberFormat="1" applyFont="1" applyFill="1" applyBorder="1" applyAlignment="1">
      <alignment horizontal="center" vertical="center"/>
    </xf>
    <xf numFmtId="164" fontId="4" fillId="6" borderId="3" xfId="0" applyNumberFormat="1" applyFont="1" applyFill="1" applyBorder="1" applyAlignment="1">
      <alignment vertical="center"/>
    </xf>
    <xf numFmtId="164" fontId="4" fillId="6" borderId="8" xfId="0" applyNumberFormat="1" applyFont="1" applyFill="1" applyBorder="1" applyAlignment="1">
      <alignment vertical="center"/>
    </xf>
    <xf numFmtId="164" fontId="0" fillId="0" borderId="13" xfId="0" applyNumberFormat="1" applyBorder="1"/>
    <xf numFmtId="165" fontId="0" fillId="0" borderId="13" xfId="0" applyNumberFormat="1" applyBorder="1"/>
    <xf numFmtId="165" fontId="4" fillId="0" borderId="13" xfId="0" applyNumberFormat="1" applyFont="1" applyBorder="1"/>
    <xf numFmtId="165" fontId="0" fillId="0" borderId="1" xfId="0" applyNumberFormat="1" applyBorder="1"/>
    <xf numFmtId="165" fontId="4" fillId="0" borderId="1" xfId="0" applyNumberFormat="1" applyFont="1" applyBorder="1"/>
    <xf numFmtId="165" fontId="3" fillId="0" borderId="1" xfId="0" applyNumberFormat="1" applyFont="1" applyBorder="1"/>
    <xf numFmtId="165" fontId="4" fillId="2" borderId="1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8" fillId="7" borderId="18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5F5F5"/>
      <color rgb="FFCCFFCC"/>
      <color rgb="FFE5F5FF"/>
      <color rgb="FFCCECFF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27</xdr:col>
      <xdr:colOff>9525</xdr:colOff>
      <xdr:row>0</xdr:row>
      <xdr:rowOff>476191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9383374" cy="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104780</xdr:colOff>
      <xdr:row>0</xdr:row>
      <xdr:rowOff>104775</xdr:rowOff>
    </xdr:from>
    <xdr:to>
      <xdr:col>2</xdr:col>
      <xdr:colOff>573530</xdr:colOff>
      <xdr:row>0</xdr:row>
      <xdr:rowOff>356775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80" y="104775"/>
          <a:ext cx="1326000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1"/>
  <sheetViews>
    <sheetView showGridLines="0" showRowColHeaders="0" tabSelected="1" workbookViewId="0">
      <pane xSplit="17" ySplit="8" topLeftCell="R9" activePane="bottomRight" state="frozen"/>
      <selection pane="topRight" activeCell="R1" sqref="R1"/>
      <selection pane="bottomLeft" activeCell="A8" sqref="A8"/>
      <selection pane="bottomRight" activeCell="E14" sqref="E14"/>
    </sheetView>
  </sheetViews>
  <sheetFormatPr baseColWidth="10" defaultRowHeight="15" x14ac:dyDescent="0.25"/>
  <cols>
    <col min="1" max="1" width="8.140625" customWidth="1"/>
    <col min="2" max="2" width="4.7109375" customWidth="1"/>
    <col min="3" max="3" width="13.140625" customWidth="1"/>
    <col min="4" max="4" width="12.42578125" style="1" customWidth="1"/>
    <col min="5" max="5" width="12.7109375" style="1" customWidth="1"/>
    <col min="6" max="6" width="2" style="1" customWidth="1"/>
    <col min="8" max="8" width="15.42578125" customWidth="1"/>
    <col min="9" max="9" width="13.7109375" customWidth="1"/>
    <col min="13" max="13" width="2.5703125" customWidth="1"/>
  </cols>
  <sheetData>
    <row r="1" spans="1:27" ht="37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0.75" customHeight="1" x14ac:dyDescent="0.35">
      <c r="A3" s="9"/>
      <c r="B3" s="29" t="s">
        <v>18</v>
      </c>
      <c r="C3" s="30"/>
      <c r="D3" s="10" t="s">
        <v>0</v>
      </c>
      <c r="E3" s="11" t="s">
        <v>17</v>
      </c>
      <c r="F3" s="3"/>
      <c r="G3" s="31" t="s">
        <v>19</v>
      </c>
      <c r="H3" s="32"/>
      <c r="I3" s="32"/>
      <c r="J3" s="32"/>
      <c r="K3" s="32"/>
      <c r="L3" s="32"/>
      <c r="M3" s="32"/>
      <c r="N3" s="32"/>
      <c r="O3" s="32"/>
      <c r="P3" s="32"/>
      <c r="Q3" s="3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1" x14ac:dyDescent="0.35">
      <c r="A4" s="8"/>
      <c r="B4" s="41" t="s">
        <v>10</v>
      </c>
      <c r="C4" s="42"/>
      <c r="D4" s="20">
        <f>L70</f>
        <v>118732.47000000007</v>
      </c>
      <c r="E4" s="21">
        <f>O70+P70</f>
        <v>105797.32999999996</v>
      </c>
      <c r="F4" s="3"/>
      <c r="G4" s="34"/>
      <c r="H4" s="35"/>
      <c r="I4" s="35"/>
      <c r="J4" s="35"/>
      <c r="K4" s="35"/>
      <c r="L4" s="35"/>
      <c r="M4" s="35"/>
      <c r="N4" s="35"/>
      <c r="O4" s="35"/>
      <c r="P4" s="35"/>
      <c r="Q4" s="36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1.75" thickBot="1" x14ac:dyDescent="0.4">
      <c r="A5" s="8"/>
      <c r="B5" s="43" t="s">
        <v>16</v>
      </c>
      <c r="C5" s="44"/>
      <c r="D5" s="18">
        <f>XIRR(D9:D69,C9:C69)</f>
        <v>0.27720196843147282</v>
      </c>
      <c r="E5" s="19">
        <f>XIRR(E9:E69,C9:C69)</f>
        <v>0.12046664357185363</v>
      </c>
      <c r="F5" s="3"/>
      <c r="G5" s="37"/>
      <c r="H5" s="38"/>
      <c r="I5" s="38"/>
      <c r="J5" s="38"/>
      <c r="K5" s="38"/>
      <c r="L5" s="38"/>
      <c r="M5" s="38"/>
      <c r="N5" s="38"/>
      <c r="O5" s="38"/>
      <c r="P5" s="38"/>
      <c r="Q5" s="39"/>
      <c r="R5" s="3"/>
      <c r="S5" s="3"/>
      <c r="T5" s="3"/>
      <c r="U5" s="3"/>
      <c r="V5" s="3"/>
      <c r="W5" s="3"/>
      <c r="X5" s="3"/>
      <c r="Y5" s="3"/>
      <c r="Z5" s="4"/>
      <c r="AA5" s="4"/>
    </row>
    <row r="6" spans="1:27" ht="7.5" customHeight="1" thickTop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4"/>
      <c r="AA6" s="4"/>
    </row>
    <row r="7" spans="1:27" ht="30.75" customHeight="1" x14ac:dyDescent="0.25">
      <c r="A7" s="3"/>
      <c r="B7" s="40" t="s">
        <v>14</v>
      </c>
      <c r="C7" s="40"/>
      <c r="D7" s="40"/>
      <c r="E7" s="40"/>
      <c r="F7" s="3"/>
      <c r="G7" s="40" t="s">
        <v>11</v>
      </c>
      <c r="H7" s="40"/>
      <c r="I7" s="40"/>
      <c r="J7" s="40"/>
      <c r="K7" s="40"/>
      <c r="L7" s="40"/>
      <c r="M7" s="3"/>
      <c r="N7" s="40" t="s">
        <v>13</v>
      </c>
      <c r="O7" s="40"/>
      <c r="P7" s="40"/>
      <c r="Q7" s="40"/>
      <c r="R7" s="3"/>
      <c r="S7" s="3"/>
      <c r="T7" s="3"/>
      <c r="U7" s="3"/>
      <c r="V7" s="3"/>
      <c r="W7" s="3"/>
      <c r="X7" s="3"/>
      <c r="Y7" s="3"/>
      <c r="Z7" s="4"/>
      <c r="AA7" s="4"/>
    </row>
    <row r="8" spans="1:27" ht="35.25" customHeight="1" thickBot="1" x14ac:dyDescent="0.3">
      <c r="A8" s="5"/>
      <c r="B8" s="16" t="s">
        <v>15</v>
      </c>
      <c r="C8" s="16" t="s">
        <v>2</v>
      </c>
      <c r="D8" s="17" t="s">
        <v>0</v>
      </c>
      <c r="E8" s="17" t="s">
        <v>1</v>
      </c>
      <c r="F8" s="5"/>
      <c r="G8" s="14" t="s">
        <v>6</v>
      </c>
      <c r="H8" s="13" t="s">
        <v>7</v>
      </c>
      <c r="I8" s="15" t="s">
        <v>3</v>
      </c>
      <c r="J8" s="15" t="s">
        <v>4</v>
      </c>
      <c r="K8" s="15" t="s">
        <v>5</v>
      </c>
      <c r="L8" s="13" t="s">
        <v>8</v>
      </c>
      <c r="M8" s="5"/>
      <c r="N8" s="13" t="s">
        <v>9</v>
      </c>
      <c r="O8" s="13" t="s">
        <v>6</v>
      </c>
      <c r="P8" s="13" t="s">
        <v>12</v>
      </c>
      <c r="Q8" s="13" t="s">
        <v>8</v>
      </c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x14ac:dyDescent="0.25">
      <c r="A9" s="6"/>
      <c r="B9" s="12">
        <v>1</v>
      </c>
      <c r="C9" s="23">
        <v>42287</v>
      </c>
      <c r="D9" s="22">
        <f>-75000+(4500+1131.27+15000)</f>
        <v>-54368.729999999996</v>
      </c>
      <c r="E9" s="22">
        <f>-75000+1215.78*2</f>
        <v>-72568.44</v>
      </c>
      <c r="F9" s="7"/>
      <c r="G9" s="23">
        <f>1131.27+15000</f>
        <v>16131.27</v>
      </c>
      <c r="H9" s="23">
        <v>4500</v>
      </c>
      <c r="I9" s="23"/>
      <c r="J9" s="23"/>
      <c r="K9" s="23"/>
      <c r="L9" s="24">
        <f>SUM(G9:K9)</f>
        <v>20631.27</v>
      </c>
      <c r="M9" s="6"/>
      <c r="N9" s="23">
        <v>1215.78</v>
      </c>
      <c r="O9" s="23">
        <v>1215.78</v>
      </c>
      <c r="P9" s="23"/>
      <c r="Q9" s="24">
        <f>SUM(N9:P9)</f>
        <v>2431.56</v>
      </c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x14ac:dyDescent="0.25">
      <c r="A10" s="6"/>
      <c r="B10" s="2">
        <v>2</v>
      </c>
      <c r="C10" s="25">
        <v>42318</v>
      </c>
      <c r="D10" s="25">
        <v>1131.27</v>
      </c>
      <c r="E10" s="25">
        <v>1215.78</v>
      </c>
      <c r="F10" s="7"/>
      <c r="G10" s="25">
        <v>1131.27</v>
      </c>
      <c r="H10" s="25"/>
      <c r="I10" s="25"/>
      <c r="J10" s="25"/>
      <c r="K10" s="25"/>
      <c r="L10" s="26">
        <f t="shared" ref="L10:L69" si="0">SUM(G10:K10)</f>
        <v>1131.27</v>
      </c>
      <c r="M10" s="6"/>
      <c r="N10" s="25"/>
      <c r="O10" s="25">
        <v>1215.78</v>
      </c>
      <c r="P10" s="25"/>
      <c r="Q10" s="26">
        <f t="shared" ref="Q10:Q69" si="1">SUM(N10:P10)</f>
        <v>1215.78</v>
      </c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x14ac:dyDescent="0.25">
      <c r="A11" s="6"/>
      <c r="B11" s="2">
        <v>3</v>
      </c>
      <c r="C11" s="25">
        <v>42348</v>
      </c>
      <c r="D11" s="25">
        <v>1131.27</v>
      </c>
      <c r="E11" s="25">
        <v>1215.78</v>
      </c>
      <c r="F11" s="7"/>
      <c r="G11" s="25">
        <v>1131.27</v>
      </c>
      <c r="H11" s="25"/>
      <c r="I11" s="25"/>
      <c r="J11" s="25"/>
      <c r="K11" s="25"/>
      <c r="L11" s="26">
        <f t="shared" si="0"/>
        <v>1131.27</v>
      </c>
      <c r="M11" s="6"/>
      <c r="N11" s="25"/>
      <c r="O11" s="25">
        <v>1215.78</v>
      </c>
      <c r="P11" s="25"/>
      <c r="Q11" s="26">
        <f t="shared" si="1"/>
        <v>1215.78</v>
      </c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x14ac:dyDescent="0.25">
      <c r="A12" s="6"/>
      <c r="B12" s="2">
        <v>4</v>
      </c>
      <c r="C12" s="25">
        <v>42379</v>
      </c>
      <c r="D12" s="25">
        <v>1131.27</v>
      </c>
      <c r="E12" s="25">
        <v>1215.78</v>
      </c>
      <c r="F12" s="7"/>
      <c r="G12" s="25">
        <v>1131.27</v>
      </c>
      <c r="H12" s="25"/>
      <c r="I12" s="25"/>
      <c r="J12" s="25"/>
      <c r="K12" s="25"/>
      <c r="L12" s="26">
        <f t="shared" si="0"/>
        <v>1131.27</v>
      </c>
      <c r="M12" s="6"/>
      <c r="N12" s="25"/>
      <c r="O12" s="25">
        <v>1215.78</v>
      </c>
      <c r="P12" s="25"/>
      <c r="Q12" s="26">
        <f t="shared" si="1"/>
        <v>1215.78</v>
      </c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x14ac:dyDescent="0.25">
      <c r="A13" s="6"/>
      <c r="B13" s="2">
        <v>5</v>
      </c>
      <c r="C13" s="25">
        <v>42410</v>
      </c>
      <c r="D13" s="25">
        <v>1131.27</v>
      </c>
      <c r="E13" s="25">
        <v>1215.78</v>
      </c>
      <c r="F13" s="7"/>
      <c r="G13" s="25">
        <v>1131.27</v>
      </c>
      <c r="H13" s="25"/>
      <c r="I13" s="25"/>
      <c r="J13" s="25"/>
      <c r="K13" s="25"/>
      <c r="L13" s="26">
        <f t="shared" si="0"/>
        <v>1131.27</v>
      </c>
      <c r="M13" s="6"/>
      <c r="N13" s="25"/>
      <c r="O13" s="25">
        <v>1215.78</v>
      </c>
      <c r="P13" s="25"/>
      <c r="Q13" s="26">
        <f t="shared" si="1"/>
        <v>1215.78</v>
      </c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x14ac:dyDescent="0.25">
      <c r="A14" s="6"/>
      <c r="B14" s="2">
        <v>6</v>
      </c>
      <c r="C14" s="25">
        <v>42439</v>
      </c>
      <c r="D14" s="25">
        <v>1131.27</v>
      </c>
      <c r="E14" s="25">
        <v>1215.78</v>
      </c>
      <c r="F14" s="7"/>
      <c r="G14" s="25">
        <v>1131.27</v>
      </c>
      <c r="H14" s="25"/>
      <c r="I14" s="25"/>
      <c r="J14" s="25"/>
      <c r="K14" s="25"/>
      <c r="L14" s="26">
        <f t="shared" si="0"/>
        <v>1131.27</v>
      </c>
      <c r="M14" s="6"/>
      <c r="N14" s="25"/>
      <c r="O14" s="25">
        <v>1215.78</v>
      </c>
      <c r="P14" s="25"/>
      <c r="Q14" s="26">
        <f t="shared" si="1"/>
        <v>1215.78</v>
      </c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x14ac:dyDescent="0.25">
      <c r="A15" s="6"/>
      <c r="B15" s="2">
        <v>7</v>
      </c>
      <c r="C15" s="25">
        <v>42470</v>
      </c>
      <c r="D15" s="25">
        <v>1131.27</v>
      </c>
      <c r="E15" s="25">
        <v>1215.78</v>
      </c>
      <c r="F15" s="7"/>
      <c r="G15" s="25">
        <v>1131.27</v>
      </c>
      <c r="H15" s="25"/>
      <c r="I15" s="25"/>
      <c r="J15" s="25"/>
      <c r="K15" s="25"/>
      <c r="L15" s="26">
        <f t="shared" si="0"/>
        <v>1131.27</v>
      </c>
      <c r="M15" s="6"/>
      <c r="N15" s="25"/>
      <c r="O15" s="25">
        <v>1215.78</v>
      </c>
      <c r="P15" s="25"/>
      <c r="Q15" s="26">
        <f t="shared" si="1"/>
        <v>1215.78</v>
      </c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x14ac:dyDescent="0.25">
      <c r="A16" s="6"/>
      <c r="B16" s="2">
        <v>8</v>
      </c>
      <c r="C16" s="25">
        <v>42500</v>
      </c>
      <c r="D16" s="25">
        <f>1131.27+600</f>
        <v>1731.27</v>
      </c>
      <c r="E16" s="25">
        <v>1215.78</v>
      </c>
      <c r="F16" s="7"/>
      <c r="G16" s="25">
        <v>1131.27</v>
      </c>
      <c r="H16" s="25"/>
      <c r="I16" s="25"/>
      <c r="J16" s="25">
        <v>600</v>
      </c>
      <c r="K16" s="25"/>
      <c r="L16" s="26">
        <f t="shared" si="0"/>
        <v>1731.27</v>
      </c>
      <c r="M16" s="6"/>
      <c r="N16" s="25"/>
      <c r="O16" s="25">
        <v>1215.78</v>
      </c>
      <c r="P16" s="25"/>
      <c r="Q16" s="26">
        <f t="shared" si="1"/>
        <v>1215.78</v>
      </c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25">
      <c r="A17" s="6"/>
      <c r="B17" s="2">
        <v>9</v>
      </c>
      <c r="C17" s="25">
        <v>42531</v>
      </c>
      <c r="D17" s="25">
        <f>1131.27</f>
        <v>1131.27</v>
      </c>
      <c r="E17" s="25">
        <v>1215.78</v>
      </c>
      <c r="F17" s="7"/>
      <c r="G17" s="25">
        <v>1131.27</v>
      </c>
      <c r="H17" s="25"/>
      <c r="I17" s="25"/>
      <c r="J17" s="25"/>
      <c r="K17" s="25"/>
      <c r="L17" s="26">
        <f t="shared" si="0"/>
        <v>1131.27</v>
      </c>
      <c r="M17" s="6"/>
      <c r="N17" s="25"/>
      <c r="O17" s="25">
        <v>1215.78</v>
      </c>
      <c r="P17" s="25"/>
      <c r="Q17" s="26">
        <f t="shared" si="1"/>
        <v>1215.78</v>
      </c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x14ac:dyDescent="0.25">
      <c r="A18" s="6"/>
      <c r="B18" s="2">
        <v>10</v>
      </c>
      <c r="C18" s="25">
        <v>42561</v>
      </c>
      <c r="D18" s="25">
        <f t="shared" ref="D18:D19" si="2">1131.27</f>
        <v>1131.27</v>
      </c>
      <c r="E18" s="25">
        <v>1215.78</v>
      </c>
      <c r="F18" s="7"/>
      <c r="G18" s="25">
        <v>1131.27</v>
      </c>
      <c r="H18" s="25"/>
      <c r="I18" s="25"/>
      <c r="J18" s="25"/>
      <c r="K18" s="25"/>
      <c r="L18" s="26">
        <f t="shared" si="0"/>
        <v>1131.27</v>
      </c>
      <c r="M18" s="6"/>
      <c r="N18" s="25"/>
      <c r="O18" s="25">
        <v>1215.78</v>
      </c>
      <c r="P18" s="25"/>
      <c r="Q18" s="26">
        <f t="shared" si="1"/>
        <v>1215.78</v>
      </c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25">
      <c r="A19" s="6"/>
      <c r="B19" s="2">
        <v>11</v>
      </c>
      <c r="C19" s="25">
        <v>42592</v>
      </c>
      <c r="D19" s="25">
        <f t="shared" si="2"/>
        <v>1131.27</v>
      </c>
      <c r="E19" s="25">
        <v>1215.78</v>
      </c>
      <c r="F19" s="7"/>
      <c r="G19" s="25">
        <v>1131.27</v>
      </c>
      <c r="H19" s="25"/>
      <c r="I19" s="25"/>
      <c r="J19" s="25"/>
      <c r="K19" s="25"/>
      <c r="L19" s="26">
        <f t="shared" si="0"/>
        <v>1131.27</v>
      </c>
      <c r="M19" s="6"/>
      <c r="N19" s="25"/>
      <c r="O19" s="25">
        <v>1215.78</v>
      </c>
      <c r="P19" s="25"/>
      <c r="Q19" s="26">
        <f t="shared" si="1"/>
        <v>1215.78</v>
      </c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x14ac:dyDescent="0.25">
      <c r="A20" s="6"/>
      <c r="B20" s="2">
        <v>12</v>
      </c>
      <c r="C20" s="25">
        <v>42623</v>
      </c>
      <c r="D20" s="25">
        <f>1131.27+75*3+4500</f>
        <v>5856.27</v>
      </c>
      <c r="E20" s="25">
        <v>1215.78</v>
      </c>
      <c r="F20" s="7"/>
      <c r="G20" s="25">
        <v>1131.27</v>
      </c>
      <c r="H20" s="25">
        <v>4500</v>
      </c>
      <c r="I20" s="25">
        <f>75*3</f>
        <v>225</v>
      </c>
      <c r="J20" s="25"/>
      <c r="K20" s="25"/>
      <c r="L20" s="26">
        <f t="shared" si="0"/>
        <v>5856.27</v>
      </c>
      <c r="M20" s="6"/>
      <c r="N20" s="25"/>
      <c r="O20" s="25">
        <v>1215.78</v>
      </c>
      <c r="P20" s="25"/>
      <c r="Q20" s="26">
        <f t="shared" si="1"/>
        <v>1215.78</v>
      </c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25">
      <c r="A21" s="6"/>
      <c r="B21" s="2">
        <v>13</v>
      </c>
      <c r="C21" s="25">
        <v>42653</v>
      </c>
      <c r="D21" s="25">
        <f>1131.27</f>
        <v>1131.27</v>
      </c>
      <c r="E21" s="25">
        <v>1215.78</v>
      </c>
      <c r="F21" s="7"/>
      <c r="G21" s="25">
        <v>1131.27</v>
      </c>
      <c r="H21" s="25"/>
      <c r="I21" s="25"/>
      <c r="J21" s="25"/>
      <c r="K21" s="25"/>
      <c r="L21" s="26">
        <f t="shared" si="0"/>
        <v>1131.27</v>
      </c>
      <c r="M21" s="6"/>
      <c r="N21" s="25"/>
      <c r="O21" s="25">
        <v>1215.78</v>
      </c>
      <c r="P21" s="25"/>
      <c r="Q21" s="26">
        <f t="shared" si="1"/>
        <v>1215.78</v>
      </c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x14ac:dyDescent="0.25">
      <c r="A22" s="6"/>
      <c r="B22" s="2">
        <v>14</v>
      </c>
      <c r="C22" s="25">
        <v>42684</v>
      </c>
      <c r="D22" s="25">
        <f>1131.27</f>
        <v>1131.27</v>
      </c>
      <c r="E22" s="25">
        <v>1215.78</v>
      </c>
      <c r="F22" s="7"/>
      <c r="G22" s="25">
        <v>1131.27</v>
      </c>
      <c r="H22" s="25"/>
      <c r="I22" s="25"/>
      <c r="J22" s="25"/>
      <c r="K22" s="25"/>
      <c r="L22" s="26">
        <f t="shared" si="0"/>
        <v>1131.27</v>
      </c>
      <c r="M22" s="6"/>
      <c r="N22" s="25"/>
      <c r="O22" s="25">
        <v>1215.78</v>
      </c>
      <c r="P22" s="25"/>
      <c r="Q22" s="26">
        <f t="shared" si="1"/>
        <v>1215.78</v>
      </c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25">
      <c r="A23" s="6"/>
      <c r="B23" s="2">
        <v>15</v>
      </c>
      <c r="C23" s="25">
        <v>42714</v>
      </c>
      <c r="D23" s="25">
        <f>1131.27+600</f>
        <v>1731.27</v>
      </c>
      <c r="E23" s="25">
        <v>1215.78</v>
      </c>
      <c r="F23" s="7"/>
      <c r="G23" s="25">
        <v>1131.27</v>
      </c>
      <c r="H23" s="25"/>
      <c r="I23" s="25"/>
      <c r="J23" s="25">
        <v>600</v>
      </c>
      <c r="K23" s="25"/>
      <c r="L23" s="26">
        <f t="shared" si="0"/>
        <v>1731.27</v>
      </c>
      <c r="M23" s="6"/>
      <c r="N23" s="25"/>
      <c r="O23" s="25">
        <v>1215.78</v>
      </c>
      <c r="P23" s="25"/>
      <c r="Q23" s="26">
        <f t="shared" si="1"/>
        <v>1215.78</v>
      </c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x14ac:dyDescent="0.25">
      <c r="A24" s="6"/>
      <c r="B24" s="2">
        <v>16</v>
      </c>
      <c r="C24" s="25">
        <v>42745</v>
      </c>
      <c r="D24" s="25">
        <f>1131.27</f>
        <v>1131.27</v>
      </c>
      <c r="E24" s="25">
        <v>1215.78</v>
      </c>
      <c r="F24" s="7"/>
      <c r="G24" s="25">
        <v>1131.27</v>
      </c>
      <c r="H24" s="25"/>
      <c r="I24" s="25"/>
      <c r="J24" s="25"/>
      <c r="K24" s="25"/>
      <c r="L24" s="26">
        <f t="shared" si="0"/>
        <v>1131.27</v>
      </c>
      <c r="M24" s="6"/>
      <c r="N24" s="25"/>
      <c r="O24" s="25">
        <v>1215.78</v>
      </c>
      <c r="P24" s="25"/>
      <c r="Q24" s="26">
        <f t="shared" si="1"/>
        <v>1215.78</v>
      </c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25">
      <c r="A25" s="6"/>
      <c r="B25" s="2">
        <v>17</v>
      </c>
      <c r="C25" s="25">
        <v>42776</v>
      </c>
      <c r="D25" s="25">
        <f t="shared" ref="D25:D30" si="3">1131.27</f>
        <v>1131.27</v>
      </c>
      <c r="E25" s="25">
        <v>1215.78</v>
      </c>
      <c r="F25" s="7"/>
      <c r="G25" s="25">
        <v>1131.27</v>
      </c>
      <c r="H25" s="25"/>
      <c r="I25" s="25"/>
      <c r="J25" s="25"/>
      <c r="K25" s="25"/>
      <c r="L25" s="26">
        <f t="shared" si="0"/>
        <v>1131.27</v>
      </c>
      <c r="M25" s="6"/>
      <c r="N25" s="25"/>
      <c r="O25" s="25">
        <v>1215.78</v>
      </c>
      <c r="P25" s="25"/>
      <c r="Q25" s="26">
        <f t="shared" si="1"/>
        <v>1215.78</v>
      </c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25">
      <c r="A26" s="6"/>
      <c r="B26" s="2">
        <v>18</v>
      </c>
      <c r="C26" s="25">
        <v>42804</v>
      </c>
      <c r="D26" s="25">
        <f t="shared" si="3"/>
        <v>1131.27</v>
      </c>
      <c r="E26" s="25">
        <v>1215.78</v>
      </c>
      <c r="F26" s="7"/>
      <c r="G26" s="25">
        <v>1131.27</v>
      </c>
      <c r="H26" s="25"/>
      <c r="I26" s="25"/>
      <c r="J26" s="25"/>
      <c r="K26" s="25"/>
      <c r="L26" s="26">
        <f t="shared" si="0"/>
        <v>1131.27</v>
      </c>
      <c r="M26" s="6"/>
      <c r="N26" s="25"/>
      <c r="O26" s="25">
        <v>1215.78</v>
      </c>
      <c r="P26" s="25"/>
      <c r="Q26" s="26">
        <f t="shared" si="1"/>
        <v>1215.78</v>
      </c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25">
      <c r="A27" s="6"/>
      <c r="B27" s="2">
        <v>19</v>
      </c>
      <c r="C27" s="25">
        <v>42835</v>
      </c>
      <c r="D27" s="25">
        <f t="shared" si="3"/>
        <v>1131.27</v>
      </c>
      <c r="E27" s="25">
        <v>1215.78</v>
      </c>
      <c r="F27" s="7"/>
      <c r="G27" s="25">
        <v>1131.27</v>
      </c>
      <c r="H27" s="25"/>
      <c r="I27" s="25"/>
      <c r="J27" s="25"/>
      <c r="K27" s="25"/>
      <c r="L27" s="26">
        <f t="shared" si="0"/>
        <v>1131.27</v>
      </c>
      <c r="M27" s="6"/>
      <c r="N27" s="25"/>
      <c r="O27" s="25">
        <v>1215.78</v>
      </c>
      <c r="P27" s="25"/>
      <c r="Q27" s="26">
        <f t="shared" si="1"/>
        <v>1215.78</v>
      </c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25">
      <c r="A28" s="6"/>
      <c r="B28" s="2">
        <v>20</v>
      </c>
      <c r="C28" s="25">
        <v>42865</v>
      </c>
      <c r="D28" s="25">
        <f t="shared" si="3"/>
        <v>1131.27</v>
      </c>
      <c r="E28" s="25">
        <v>1215.78</v>
      </c>
      <c r="F28" s="7"/>
      <c r="G28" s="25">
        <v>1131.27</v>
      </c>
      <c r="H28" s="25"/>
      <c r="I28" s="25"/>
      <c r="J28" s="25"/>
      <c r="K28" s="25"/>
      <c r="L28" s="26">
        <f t="shared" si="0"/>
        <v>1131.27</v>
      </c>
      <c r="M28" s="6"/>
      <c r="N28" s="25"/>
      <c r="O28" s="25">
        <v>1215.78</v>
      </c>
      <c r="P28" s="25"/>
      <c r="Q28" s="26">
        <f t="shared" si="1"/>
        <v>1215.78</v>
      </c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25">
      <c r="A29" s="6"/>
      <c r="B29" s="2">
        <v>21</v>
      </c>
      <c r="C29" s="25">
        <v>42896</v>
      </c>
      <c r="D29" s="25">
        <f t="shared" si="3"/>
        <v>1131.27</v>
      </c>
      <c r="E29" s="25">
        <v>1215.78</v>
      </c>
      <c r="F29" s="7"/>
      <c r="G29" s="25">
        <v>1131.27</v>
      </c>
      <c r="H29" s="25"/>
      <c r="I29" s="25"/>
      <c r="J29" s="25"/>
      <c r="K29" s="25"/>
      <c r="L29" s="26">
        <f t="shared" si="0"/>
        <v>1131.27</v>
      </c>
      <c r="M29" s="6"/>
      <c r="N29" s="25"/>
      <c r="O29" s="25">
        <v>1215.78</v>
      </c>
      <c r="P29" s="25"/>
      <c r="Q29" s="26">
        <f t="shared" si="1"/>
        <v>1215.78</v>
      </c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25">
      <c r="A30" s="6"/>
      <c r="B30" s="2">
        <v>22</v>
      </c>
      <c r="C30" s="25">
        <v>42926</v>
      </c>
      <c r="D30" s="25">
        <f t="shared" si="3"/>
        <v>1131.27</v>
      </c>
      <c r="E30" s="25">
        <v>1215.78</v>
      </c>
      <c r="F30" s="7"/>
      <c r="G30" s="25">
        <v>1131.27</v>
      </c>
      <c r="H30" s="25"/>
      <c r="I30" s="25"/>
      <c r="J30" s="25"/>
      <c r="K30" s="25"/>
      <c r="L30" s="26">
        <f t="shared" si="0"/>
        <v>1131.27</v>
      </c>
      <c r="M30" s="6"/>
      <c r="N30" s="25"/>
      <c r="O30" s="25">
        <v>1215.78</v>
      </c>
      <c r="P30" s="25"/>
      <c r="Q30" s="26">
        <f t="shared" si="1"/>
        <v>1215.78</v>
      </c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25">
      <c r="A31" s="6"/>
      <c r="B31" s="2">
        <v>23</v>
      </c>
      <c r="C31" s="25">
        <v>42957</v>
      </c>
      <c r="D31" s="25">
        <f>1131.27+600</f>
        <v>1731.27</v>
      </c>
      <c r="E31" s="25">
        <v>1215.78</v>
      </c>
      <c r="F31" s="7"/>
      <c r="G31" s="25">
        <v>1131.27</v>
      </c>
      <c r="H31" s="25"/>
      <c r="I31" s="25"/>
      <c r="J31" s="25">
        <v>600</v>
      </c>
      <c r="K31" s="25"/>
      <c r="L31" s="26">
        <f t="shared" si="0"/>
        <v>1731.27</v>
      </c>
      <c r="M31" s="6"/>
      <c r="N31" s="25"/>
      <c r="O31" s="25">
        <v>1215.78</v>
      </c>
      <c r="P31" s="25"/>
      <c r="Q31" s="26">
        <f t="shared" si="1"/>
        <v>1215.78</v>
      </c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x14ac:dyDescent="0.25">
      <c r="A32" s="6"/>
      <c r="B32" s="2">
        <v>24</v>
      </c>
      <c r="C32" s="25">
        <v>42988</v>
      </c>
      <c r="D32" s="25">
        <f>1131.27+75*3+4500</f>
        <v>5856.27</v>
      </c>
      <c r="E32" s="25">
        <v>1215.78</v>
      </c>
      <c r="F32" s="7"/>
      <c r="G32" s="25">
        <v>1131.27</v>
      </c>
      <c r="H32" s="25">
        <v>4500</v>
      </c>
      <c r="I32" s="25">
        <v>225</v>
      </c>
      <c r="J32" s="25"/>
      <c r="K32" s="25"/>
      <c r="L32" s="26">
        <f t="shared" si="0"/>
        <v>5856.27</v>
      </c>
      <c r="M32" s="6"/>
      <c r="N32" s="25"/>
      <c r="O32" s="25">
        <v>1215.78</v>
      </c>
      <c r="P32" s="25"/>
      <c r="Q32" s="26">
        <f t="shared" si="1"/>
        <v>1215.78</v>
      </c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25">
      <c r="A33" s="6"/>
      <c r="B33" s="2">
        <v>25</v>
      </c>
      <c r="C33" s="25">
        <v>43018</v>
      </c>
      <c r="D33" s="25">
        <f>1131.27</f>
        <v>1131.27</v>
      </c>
      <c r="E33" s="25">
        <v>1215.78</v>
      </c>
      <c r="F33" s="7"/>
      <c r="G33" s="25">
        <v>1131.27</v>
      </c>
      <c r="H33" s="25"/>
      <c r="I33" s="25"/>
      <c r="J33" s="25"/>
      <c r="K33" s="25"/>
      <c r="L33" s="26">
        <f t="shared" si="0"/>
        <v>1131.27</v>
      </c>
      <c r="M33" s="6"/>
      <c r="N33" s="25"/>
      <c r="O33" s="25">
        <v>1215.78</v>
      </c>
      <c r="P33" s="25"/>
      <c r="Q33" s="26">
        <f t="shared" si="1"/>
        <v>1215.78</v>
      </c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x14ac:dyDescent="0.25">
      <c r="A34" s="6"/>
      <c r="B34" s="2">
        <v>26</v>
      </c>
      <c r="C34" s="25">
        <v>43049</v>
      </c>
      <c r="D34" s="25">
        <f t="shared" ref="D34:D37" si="4">1131.27</f>
        <v>1131.27</v>
      </c>
      <c r="E34" s="25">
        <v>1215.78</v>
      </c>
      <c r="F34" s="7"/>
      <c r="G34" s="25">
        <v>1131.27</v>
      </c>
      <c r="H34" s="25"/>
      <c r="I34" s="25"/>
      <c r="J34" s="25"/>
      <c r="K34" s="25"/>
      <c r="L34" s="26">
        <f t="shared" si="0"/>
        <v>1131.27</v>
      </c>
      <c r="M34" s="6"/>
      <c r="N34" s="25"/>
      <c r="O34" s="25">
        <v>1215.78</v>
      </c>
      <c r="P34" s="25"/>
      <c r="Q34" s="26">
        <f t="shared" si="1"/>
        <v>1215.78</v>
      </c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25">
      <c r="A35" s="6"/>
      <c r="B35" s="2">
        <v>27</v>
      </c>
      <c r="C35" s="25">
        <v>43079</v>
      </c>
      <c r="D35" s="25">
        <f t="shared" si="4"/>
        <v>1131.27</v>
      </c>
      <c r="E35" s="25">
        <v>1215.78</v>
      </c>
      <c r="F35" s="7"/>
      <c r="G35" s="25">
        <v>1131.27</v>
      </c>
      <c r="H35" s="25"/>
      <c r="I35" s="25"/>
      <c r="J35" s="25"/>
      <c r="K35" s="25"/>
      <c r="L35" s="26">
        <f t="shared" si="0"/>
        <v>1131.27</v>
      </c>
      <c r="M35" s="6"/>
      <c r="N35" s="25"/>
      <c r="O35" s="25">
        <v>1215.78</v>
      </c>
      <c r="P35" s="25"/>
      <c r="Q35" s="26">
        <f t="shared" si="1"/>
        <v>1215.78</v>
      </c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x14ac:dyDescent="0.25">
      <c r="A36" s="6"/>
      <c r="B36" s="2">
        <v>28</v>
      </c>
      <c r="C36" s="25">
        <v>43110</v>
      </c>
      <c r="D36" s="25">
        <f t="shared" si="4"/>
        <v>1131.27</v>
      </c>
      <c r="E36" s="25">
        <v>1215.78</v>
      </c>
      <c r="F36" s="7"/>
      <c r="G36" s="25">
        <v>1131.27</v>
      </c>
      <c r="H36" s="25"/>
      <c r="I36" s="25"/>
      <c r="J36" s="25"/>
      <c r="K36" s="25"/>
      <c r="L36" s="26">
        <f t="shared" si="0"/>
        <v>1131.27</v>
      </c>
      <c r="M36" s="6"/>
      <c r="N36" s="25"/>
      <c r="O36" s="25">
        <v>1215.78</v>
      </c>
      <c r="P36" s="25"/>
      <c r="Q36" s="26">
        <f t="shared" si="1"/>
        <v>1215.78</v>
      </c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x14ac:dyDescent="0.25">
      <c r="A37" s="6"/>
      <c r="B37" s="2">
        <v>29</v>
      </c>
      <c r="C37" s="25">
        <v>43141</v>
      </c>
      <c r="D37" s="25">
        <f t="shared" si="4"/>
        <v>1131.27</v>
      </c>
      <c r="E37" s="25">
        <v>1215.78</v>
      </c>
      <c r="F37" s="7"/>
      <c r="G37" s="25">
        <v>1131.27</v>
      </c>
      <c r="H37" s="25"/>
      <c r="I37" s="25"/>
      <c r="J37" s="25"/>
      <c r="K37" s="25"/>
      <c r="L37" s="26">
        <f t="shared" si="0"/>
        <v>1131.27</v>
      </c>
      <c r="M37" s="6"/>
      <c r="N37" s="25"/>
      <c r="O37" s="25">
        <v>1215.78</v>
      </c>
      <c r="P37" s="25"/>
      <c r="Q37" s="26">
        <f t="shared" si="1"/>
        <v>1215.78</v>
      </c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x14ac:dyDescent="0.25">
      <c r="A38" s="6"/>
      <c r="B38" s="2">
        <v>30</v>
      </c>
      <c r="C38" s="25">
        <v>43169</v>
      </c>
      <c r="D38" s="25">
        <f>1131.27+300*3+600</f>
        <v>2631.27</v>
      </c>
      <c r="E38" s="25">
        <v>1215.78</v>
      </c>
      <c r="F38" s="7"/>
      <c r="G38" s="25">
        <v>1131.27</v>
      </c>
      <c r="H38" s="25"/>
      <c r="I38" s="25"/>
      <c r="J38" s="25">
        <v>600</v>
      </c>
      <c r="K38" s="25">
        <f>300*3</f>
        <v>900</v>
      </c>
      <c r="L38" s="26">
        <f t="shared" si="0"/>
        <v>2631.27</v>
      </c>
      <c r="M38" s="6"/>
      <c r="N38" s="27"/>
      <c r="O38" s="25">
        <v>1215.78</v>
      </c>
      <c r="P38" s="25"/>
      <c r="Q38" s="26">
        <f t="shared" si="1"/>
        <v>1215.78</v>
      </c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25">
      <c r="A39" s="6"/>
      <c r="B39" s="2">
        <v>31</v>
      </c>
      <c r="C39" s="25">
        <v>43200</v>
      </c>
      <c r="D39" s="25">
        <f>1131.27</f>
        <v>1131.27</v>
      </c>
      <c r="E39" s="25">
        <v>1215.78</v>
      </c>
      <c r="F39" s="7"/>
      <c r="G39" s="25">
        <v>1131.27</v>
      </c>
      <c r="H39" s="25"/>
      <c r="I39" s="25"/>
      <c r="J39" s="25"/>
      <c r="K39" s="25"/>
      <c r="L39" s="26">
        <f t="shared" si="0"/>
        <v>1131.27</v>
      </c>
      <c r="M39" s="6"/>
      <c r="N39" s="25"/>
      <c r="O39" s="25">
        <v>1215.78</v>
      </c>
      <c r="P39" s="25"/>
      <c r="Q39" s="26">
        <f t="shared" si="1"/>
        <v>1215.78</v>
      </c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spans="1:27" x14ac:dyDescent="0.25">
      <c r="A40" s="6"/>
      <c r="B40" s="2">
        <v>32</v>
      </c>
      <c r="C40" s="25">
        <v>43230</v>
      </c>
      <c r="D40" s="25">
        <f t="shared" ref="D40:D43" si="5">1131.27</f>
        <v>1131.27</v>
      </c>
      <c r="E40" s="25">
        <v>1215.78</v>
      </c>
      <c r="F40" s="7"/>
      <c r="G40" s="25">
        <v>1131.27</v>
      </c>
      <c r="H40" s="25"/>
      <c r="I40" s="25"/>
      <c r="J40" s="25"/>
      <c r="K40" s="25"/>
      <c r="L40" s="26">
        <f t="shared" si="0"/>
        <v>1131.27</v>
      </c>
      <c r="M40" s="6"/>
      <c r="N40" s="25"/>
      <c r="O40" s="25">
        <v>1215.78</v>
      </c>
      <c r="P40" s="25"/>
      <c r="Q40" s="26">
        <f t="shared" si="1"/>
        <v>1215.78</v>
      </c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x14ac:dyDescent="0.25">
      <c r="A41" s="6"/>
      <c r="B41" s="2">
        <v>33</v>
      </c>
      <c r="C41" s="25">
        <v>43261</v>
      </c>
      <c r="D41" s="25">
        <f t="shared" si="5"/>
        <v>1131.27</v>
      </c>
      <c r="E41" s="25">
        <v>1215.78</v>
      </c>
      <c r="F41" s="7"/>
      <c r="G41" s="25">
        <v>1131.27</v>
      </c>
      <c r="H41" s="25"/>
      <c r="I41" s="25"/>
      <c r="J41" s="25"/>
      <c r="K41" s="25"/>
      <c r="L41" s="26">
        <f t="shared" si="0"/>
        <v>1131.27</v>
      </c>
      <c r="M41" s="6"/>
      <c r="N41" s="25"/>
      <c r="O41" s="25">
        <v>1215.78</v>
      </c>
      <c r="P41" s="25"/>
      <c r="Q41" s="26">
        <f t="shared" si="1"/>
        <v>1215.78</v>
      </c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25">
      <c r="A42" s="6"/>
      <c r="B42" s="2">
        <v>34</v>
      </c>
      <c r="C42" s="25">
        <v>43291</v>
      </c>
      <c r="D42" s="25">
        <f t="shared" si="5"/>
        <v>1131.27</v>
      </c>
      <c r="E42" s="25">
        <v>1215.78</v>
      </c>
      <c r="F42" s="7"/>
      <c r="G42" s="25">
        <v>1131.27</v>
      </c>
      <c r="H42" s="25"/>
      <c r="I42" s="25"/>
      <c r="J42" s="25"/>
      <c r="K42" s="25"/>
      <c r="L42" s="26">
        <f t="shared" si="0"/>
        <v>1131.27</v>
      </c>
      <c r="M42" s="6"/>
      <c r="N42" s="25"/>
      <c r="O42" s="25">
        <v>1215.78</v>
      </c>
      <c r="P42" s="25"/>
      <c r="Q42" s="26">
        <f t="shared" si="1"/>
        <v>1215.78</v>
      </c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x14ac:dyDescent="0.25">
      <c r="A43" s="6"/>
      <c r="B43" s="2">
        <v>35</v>
      </c>
      <c r="C43" s="25">
        <v>43322</v>
      </c>
      <c r="D43" s="25">
        <f t="shared" si="5"/>
        <v>1131.27</v>
      </c>
      <c r="E43" s="25">
        <v>1215.78</v>
      </c>
      <c r="F43" s="7"/>
      <c r="G43" s="25">
        <v>1131.27</v>
      </c>
      <c r="H43" s="25"/>
      <c r="I43" s="25"/>
      <c r="J43" s="25"/>
      <c r="K43" s="25"/>
      <c r="L43" s="26">
        <f t="shared" si="0"/>
        <v>1131.27</v>
      </c>
      <c r="M43" s="6"/>
      <c r="N43" s="25"/>
      <c r="O43" s="25">
        <v>1215.78</v>
      </c>
      <c r="P43" s="25"/>
      <c r="Q43" s="26">
        <f t="shared" si="1"/>
        <v>1215.78</v>
      </c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25">
      <c r="A44" s="6"/>
      <c r="B44" s="2">
        <v>36</v>
      </c>
      <c r="C44" s="25">
        <v>43353</v>
      </c>
      <c r="D44" s="25">
        <f>1131.27+75*3+4500</f>
        <v>5856.27</v>
      </c>
      <c r="E44" s="25">
        <v>1215.78</v>
      </c>
      <c r="F44" s="7"/>
      <c r="G44" s="25">
        <v>1131.27</v>
      </c>
      <c r="H44" s="25">
        <v>4500</v>
      </c>
      <c r="I44" s="25">
        <v>225</v>
      </c>
      <c r="J44" s="25"/>
      <c r="K44" s="25"/>
      <c r="L44" s="26">
        <f t="shared" si="0"/>
        <v>5856.27</v>
      </c>
      <c r="M44" s="6"/>
      <c r="N44" s="25"/>
      <c r="O44" s="25">
        <v>1215.78</v>
      </c>
      <c r="P44" s="25"/>
      <c r="Q44" s="26">
        <f t="shared" si="1"/>
        <v>1215.78</v>
      </c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spans="1:27" x14ac:dyDescent="0.25">
      <c r="A45" s="6"/>
      <c r="B45" s="2">
        <v>37</v>
      </c>
      <c r="C45" s="25">
        <v>43383</v>
      </c>
      <c r="D45" s="25">
        <f>1131.27</f>
        <v>1131.27</v>
      </c>
      <c r="E45" s="25">
        <v>1215.78</v>
      </c>
      <c r="F45" s="7"/>
      <c r="G45" s="25">
        <v>1131.27</v>
      </c>
      <c r="H45" s="25"/>
      <c r="I45" s="25"/>
      <c r="J45" s="25"/>
      <c r="K45" s="25"/>
      <c r="L45" s="26">
        <f t="shared" si="0"/>
        <v>1131.27</v>
      </c>
      <c r="M45" s="6"/>
      <c r="N45" s="25"/>
      <c r="O45" s="25">
        <v>1215.78</v>
      </c>
      <c r="P45" s="25"/>
      <c r="Q45" s="26">
        <f t="shared" si="1"/>
        <v>1215.78</v>
      </c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spans="1:27" x14ac:dyDescent="0.25">
      <c r="A46" s="6"/>
      <c r="B46" s="2">
        <v>38</v>
      </c>
      <c r="C46" s="25">
        <v>43414</v>
      </c>
      <c r="D46" s="25">
        <f>1131.27+600</f>
        <v>1731.27</v>
      </c>
      <c r="E46" s="25">
        <v>1215.78</v>
      </c>
      <c r="F46" s="7"/>
      <c r="G46" s="25">
        <v>1131.27</v>
      </c>
      <c r="H46" s="25"/>
      <c r="I46" s="25"/>
      <c r="J46" s="25">
        <v>600</v>
      </c>
      <c r="K46" s="25"/>
      <c r="L46" s="26">
        <f t="shared" si="0"/>
        <v>1731.27</v>
      </c>
      <c r="M46" s="6"/>
      <c r="N46" s="25"/>
      <c r="O46" s="25">
        <v>1215.78</v>
      </c>
      <c r="P46" s="25"/>
      <c r="Q46" s="26">
        <f t="shared" si="1"/>
        <v>1215.78</v>
      </c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spans="1:27" x14ac:dyDescent="0.25">
      <c r="A47" s="6"/>
      <c r="B47" s="2">
        <v>39</v>
      </c>
      <c r="C47" s="25">
        <v>43444</v>
      </c>
      <c r="D47" s="25">
        <f t="shared" ref="D47:D52" si="6">1131.27</f>
        <v>1131.27</v>
      </c>
      <c r="E47" s="25">
        <v>1215.78</v>
      </c>
      <c r="F47" s="7"/>
      <c r="G47" s="25">
        <v>1131.27</v>
      </c>
      <c r="H47" s="25"/>
      <c r="I47" s="25"/>
      <c r="J47" s="25"/>
      <c r="K47" s="25"/>
      <c r="L47" s="26">
        <f t="shared" si="0"/>
        <v>1131.27</v>
      </c>
      <c r="M47" s="6"/>
      <c r="N47" s="25"/>
      <c r="O47" s="25">
        <v>1215.78</v>
      </c>
      <c r="P47" s="25"/>
      <c r="Q47" s="26">
        <f t="shared" si="1"/>
        <v>1215.78</v>
      </c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spans="1:27" x14ac:dyDescent="0.25">
      <c r="A48" s="6"/>
      <c r="B48" s="2">
        <v>40</v>
      </c>
      <c r="C48" s="25">
        <v>43475</v>
      </c>
      <c r="D48" s="25">
        <f t="shared" si="6"/>
        <v>1131.27</v>
      </c>
      <c r="E48" s="25">
        <v>1215.78</v>
      </c>
      <c r="F48" s="7"/>
      <c r="G48" s="25">
        <v>1131.27</v>
      </c>
      <c r="H48" s="25"/>
      <c r="I48" s="25"/>
      <c r="J48" s="25"/>
      <c r="K48" s="25"/>
      <c r="L48" s="26">
        <f t="shared" si="0"/>
        <v>1131.27</v>
      </c>
      <c r="M48" s="6"/>
      <c r="N48" s="25"/>
      <c r="O48" s="25">
        <v>1215.78</v>
      </c>
      <c r="P48" s="25"/>
      <c r="Q48" s="26">
        <f t="shared" si="1"/>
        <v>1215.78</v>
      </c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spans="1:27" x14ac:dyDescent="0.25">
      <c r="A49" s="6"/>
      <c r="B49" s="2">
        <v>41</v>
      </c>
      <c r="C49" s="25">
        <v>43506</v>
      </c>
      <c r="D49" s="25">
        <f t="shared" si="6"/>
        <v>1131.27</v>
      </c>
      <c r="E49" s="25">
        <v>1215.78</v>
      </c>
      <c r="F49" s="7"/>
      <c r="G49" s="25">
        <v>1131.27</v>
      </c>
      <c r="H49" s="25"/>
      <c r="I49" s="25"/>
      <c r="J49" s="25"/>
      <c r="K49" s="25"/>
      <c r="L49" s="26">
        <f t="shared" si="0"/>
        <v>1131.27</v>
      </c>
      <c r="M49" s="6"/>
      <c r="N49" s="25"/>
      <c r="O49" s="25">
        <v>1215.78</v>
      </c>
      <c r="P49" s="25"/>
      <c r="Q49" s="26">
        <f t="shared" si="1"/>
        <v>1215.78</v>
      </c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x14ac:dyDescent="0.25">
      <c r="A50" s="6"/>
      <c r="B50" s="2">
        <v>42</v>
      </c>
      <c r="C50" s="25">
        <v>43534</v>
      </c>
      <c r="D50" s="25">
        <f t="shared" si="6"/>
        <v>1131.27</v>
      </c>
      <c r="E50" s="25">
        <v>1215.78</v>
      </c>
      <c r="F50" s="7"/>
      <c r="G50" s="25">
        <v>1131.27</v>
      </c>
      <c r="H50" s="25"/>
      <c r="I50" s="25"/>
      <c r="J50" s="25"/>
      <c r="K50" s="25"/>
      <c r="L50" s="26">
        <f t="shared" si="0"/>
        <v>1131.27</v>
      </c>
      <c r="M50" s="6"/>
      <c r="N50" s="25"/>
      <c r="O50" s="25">
        <v>1215.78</v>
      </c>
      <c r="P50" s="25"/>
      <c r="Q50" s="26">
        <f t="shared" si="1"/>
        <v>1215.78</v>
      </c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1:27" x14ac:dyDescent="0.25">
      <c r="A51" s="6"/>
      <c r="B51" s="2">
        <v>43</v>
      </c>
      <c r="C51" s="25">
        <v>43565</v>
      </c>
      <c r="D51" s="25">
        <f t="shared" si="6"/>
        <v>1131.27</v>
      </c>
      <c r="E51" s="25">
        <v>1215.78</v>
      </c>
      <c r="F51" s="7"/>
      <c r="G51" s="25">
        <v>1131.27</v>
      </c>
      <c r="H51" s="25"/>
      <c r="I51" s="25"/>
      <c r="J51" s="25"/>
      <c r="K51" s="25"/>
      <c r="L51" s="26">
        <f t="shared" si="0"/>
        <v>1131.27</v>
      </c>
      <c r="M51" s="6"/>
      <c r="N51" s="25"/>
      <c r="O51" s="25">
        <v>1215.78</v>
      </c>
      <c r="P51" s="25"/>
      <c r="Q51" s="26">
        <f t="shared" si="1"/>
        <v>1215.78</v>
      </c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x14ac:dyDescent="0.25">
      <c r="A52" s="6"/>
      <c r="B52" s="2">
        <v>44</v>
      </c>
      <c r="C52" s="25">
        <v>43595</v>
      </c>
      <c r="D52" s="25">
        <f t="shared" si="6"/>
        <v>1131.27</v>
      </c>
      <c r="E52" s="25">
        <v>1215.78</v>
      </c>
      <c r="F52" s="7"/>
      <c r="G52" s="25">
        <v>1131.27</v>
      </c>
      <c r="H52" s="25"/>
      <c r="I52" s="25"/>
      <c r="J52" s="25"/>
      <c r="K52" s="25"/>
      <c r="L52" s="26">
        <f t="shared" si="0"/>
        <v>1131.27</v>
      </c>
      <c r="M52" s="6"/>
      <c r="N52" s="25"/>
      <c r="O52" s="25">
        <v>1215.78</v>
      </c>
      <c r="P52" s="25"/>
      <c r="Q52" s="26">
        <f t="shared" si="1"/>
        <v>1215.78</v>
      </c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7" x14ac:dyDescent="0.25">
      <c r="A53" s="6"/>
      <c r="B53" s="2">
        <v>45</v>
      </c>
      <c r="C53" s="25">
        <v>43626</v>
      </c>
      <c r="D53" s="25">
        <f>1131.27+600</f>
        <v>1731.27</v>
      </c>
      <c r="E53" s="25">
        <v>1215.78</v>
      </c>
      <c r="F53" s="7"/>
      <c r="G53" s="25">
        <v>1131.27</v>
      </c>
      <c r="H53" s="25"/>
      <c r="I53" s="25"/>
      <c r="J53" s="25">
        <v>600</v>
      </c>
      <c r="K53" s="25"/>
      <c r="L53" s="26">
        <f t="shared" si="0"/>
        <v>1731.27</v>
      </c>
      <c r="M53" s="6"/>
      <c r="N53" s="25"/>
      <c r="O53" s="25">
        <v>1215.78</v>
      </c>
      <c r="P53" s="25"/>
      <c r="Q53" s="26">
        <f t="shared" si="1"/>
        <v>1215.78</v>
      </c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spans="1:27" x14ac:dyDescent="0.25">
      <c r="A54" s="6"/>
      <c r="B54" s="2">
        <v>46</v>
      </c>
      <c r="C54" s="25">
        <v>43656</v>
      </c>
      <c r="D54" s="25">
        <f t="shared" ref="D54:D67" si="7">1131.27</f>
        <v>1131.27</v>
      </c>
      <c r="E54" s="25">
        <v>1215.78</v>
      </c>
      <c r="F54" s="7"/>
      <c r="G54" s="25">
        <v>1131.27</v>
      </c>
      <c r="H54" s="25"/>
      <c r="I54" s="25"/>
      <c r="J54" s="25"/>
      <c r="K54" s="25"/>
      <c r="L54" s="26">
        <f t="shared" si="0"/>
        <v>1131.27</v>
      </c>
      <c r="M54" s="6"/>
      <c r="N54" s="25"/>
      <c r="O54" s="25">
        <v>1215.78</v>
      </c>
      <c r="P54" s="25"/>
      <c r="Q54" s="26">
        <f t="shared" si="1"/>
        <v>1215.78</v>
      </c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1:27" x14ac:dyDescent="0.25">
      <c r="A55" s="6"/>
      <c r="B55" s="2">
        <v>47</v>
      </c>
      <c r="C55" s="25">
        <v>43687</v>
      </c>
      <c r="D55" s="25">
        <f t="shared" si="7"/>
        <v>1131.27</v>
      </c>
      <c r="E55" s="25">
        <v>1215.78</v>
      </c>
      <c r="F55" s="7"/>
      <c r="G55" s="25">
        <v>1131.27</v>
      </c>
      <c r="H55" s="25"/>
      <c r="I55" s="25"/>
      <c r="J55" s="25"/>
      <c r="K55" s="25"/>
      <c r="L55" s="26">
        <f t="shared" si="0"/>
        <v>1131.27</v>
      </c>
      <c r="M55" s="6"/>
      <c r="N55" s="25"/>
      <c r="O55" s="25">
        <v>1215.78</v>
      </c>
      <c r="P55" s="25"/>
      <c r="Q55" s="26">
        <f t="shared" si="1"/>
        <v>1215.78</v>
      </c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7" x14ac:dyDescent="0.25">
      <c r="A56" s="6"/>
      <c r="B56" s="2">
        <v>48</v>
      </c>
      <c r="C56" s="25">
        <v>43718</v>
      </c>
      <c r="D56" s="25">
        <f>1131.27+75*3+4500</f>
        <v>5856.27</v>
      </c>
      <c r="E56" s="25">
        <v>1215.78</v>
      </c>
      <c r="F56" s="7"/>
      <c r="G56" s="25">
        <v>1131.27</v>
      </c>
      <c r="H56" s="25">
        <v>4500</v>
      </c>
      <c r="I56" s="25">
        <v>225</v>
      </c>
      <c r="J56" s="25"/>
      <c r="K56" s="25"/>
      <c r="L56" s="26">
        <f t="shared" si="0"/>
        <v>5856.27</v>
      </c>
      <c r="M56" s="6"/>
      <c r="N56" s="25"/>
      <c r="O56" s="25">
        <v>1215.78</v>
      </c>
      <c r="P56" s="25"/>
      <c r="Q56" s="26">
        <f t="shared" si="1"/>
        <v>1215.78</v>
      </c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7" x14ac:dyDescent="0.25">
      <c r="A57" s="6"/>
      <c r="B57" s="2">
        <v>49</v>
      </c>
      <c r="C57" s="25">
        <v>43748</v>
      </c>
      <c r="D57" s="25">
        <f t="shared" si="7"/>
        <v>1131.27</v>
      </c>
      <c r="E57" s="25">
        <v>1215.78</v>
      </c>
      <c r="F57" s="7"/>
      <c r="G57" s="25">
        <v>1131.27</v>
      </c>
      <c r="H57" s="25"/>
      <c r="I57" s="25"/>
      <c r="J57" s="25"/>
      <c r="K57" s="25"/>
      <c r="L57" s="26">
        <f t="shared" si="0"/>
        <v>1131.27</v>
      </c>
      <c r="M57" s="6"/>
      <c r="N57" s="25"/>
      <c r="O57" s="25">
        <v>1215.78</v>
      </c>
      <c r="P57" s="25"/>
      <c r="Q57" s="26">
        <f t="shared" si="1"/>
        <v>1215.78</v>
      </c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x14ac:dyDescent="0.25">
      <c r="A58" s="6"/>
      <c r="B58" s="2">
        <v>50</v>
      </c>
      <c r="C58" s="25">
        <v>43779</v>
      </c>
      <c r="D58" s="25">
        <f t="shared" si="7"/>
        <v>1131.27</v>
      </c>
      <c r="E58" s="25">
        <v>1215.78</v>
      </c>
      <c r="F58" s="7"/>
      <c r="G58" s="25">
        <v>1131.27</v>
      </c>
      <c r="H58" s="25"/>
      <c r="I58" s="25"/>
      <c r="J58" s="25"/>
      <c r="K58" s="25"/>
      <c r="L58" s="26">
        <f t="shared" si="0"/>
        <v>1131.27</v>
      </c>
      <c r="M58" s="6"/>
      <c r="N58" s="25"/>
      <c r="O58" s="25">
        <v>1215.78</v>
      </c>
      <c r="P58" s="25"/>
      <c r="Q58" s="26">
        <f t="shared" si="1"/>
        <v>1215.78</v>
      </c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7" x14ac:dyDescent="0.25">
      <c r="A59" s="6"/>
      <c r="B59" s="2">
        <v>51</v>
      </c>
      <c r="C59" s="25">
        <v>43809</v>
      </c>
      <c r="D59" s="25">
        <f t="shared" si="7"/>
        <v>1131.27</v>
      </c>
      <c r="E59" s="25">
        <v>1215.78</v>
      </c>
      <c r="F59" s="7"/>
      <c r="G59" s="25">
        <v>1131.27</v>
      </c>
      <c r="H59" s="25"/>
      <c r="I59" s="25"/>
      <c r="J59" s="25"/>
      <c r="K59" s="25"/>
      <c r="L59" s="26">
        <f t="shared" si="0"/>
        <v>1131.27</v>
      </c>
      <c r="M59" s="6"/>
      <c r="N59" s="25"/>
      <c r="O59" s="25">
        <v>1215.78</v>
      </c>
      <c r="P59" s="25"/>
      <c r="Q59" s="26">
        <f t="shared" si="1"/>
        <v>1215.78</v>
      </c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x14ac:dyDescent="0.25">
      <c r="A60" s="6"/>
      <c r="B60" s="2">
        <v>52</v>
      </c>
      <c r="C60" s="25">
        <v>43840</v>
      </c>
      <c r="D60" s="25">
        <f t="shared" si="7"/>
        <v>1131.27</v>
      </c>
      <c r="E60" s="25">
        <v>1215.78</v>
      </c>
      <c r="F60" s="7"/>
      <c r="G60" s="25">
        <v>1131.27</v>
      </c>
      <c r="H60" s="25"/>
      <c r="I60" s="25"/>
      <c r="J60" s="25"/>
      <c r="K60" s="25"/>
      <c r="L60" s="26">
        <f t="shared" si="0"/>
        <v>1131.27</v>
      </c>
      <c r="M60" s="6"/>
      <c r="N60" s="25"/>
      <c r="O60" s="25">
        <v>1215.78</v>
      </c>
      <c r="P60" s="25"/>
      <c r="Q60" s="26">
        <f t="shared" si="1"/>
        <v>1215.78</v>
      </c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7" x14ac:dyDescent="0.25">
      <c r="A61" s="6"/>
      <c r="B61" s="2">
        <v>53</v>
      </c>
      <c r="C61" s="25">
        <v>43871</v>
      </c>
      <c r="D61" s="25">
        <f>1131.27+600</f>
        <v>1731.27</v>
      </c>
      <c r="E61" s="25">
        <v>1215.78</v>
      </c>
      <c r="F61" s="7"/>
      <c r="G61" s="25">
        <v>1131.27</v>
      </c>
      <c r="H61" s="25"/>
      <c r="I61" s="25"/>
      <c r="J61" s="25">
        <v>600</v>
      </c>
      <c r="K61" s="25"/>
      <c r="L61" s="26">
        <f t="shared" si="0"/>
        <v>1731.27</v>
      </c>
      <c r="M61" s="6"/>
      <c r="N61" s="25"/>
      <c r="O61" s="25">
        <v>1215.78</v>
      </c>
      <c r="P61" s="25"/>
      <c r="Q61" s="26">
        <f t="shared" si="1"/>
        <v>1215.78</v>
      </c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7" x14ac:dyDescent="0.25">
      <c r="A62" s="6"/>
      <c r="B62" s="2">
        <v>54</v>
      </c>
      <c r="C62" s="25">
        <v>43900</v>
      </c>
      <c r="D62" s="25">
        <f t="shared" si="7"/>
        <v>1131.27</v>
      </c>
      <c r="E62" s="25">
        <v>1215.78</v>
      </c>
      <c r="F62" s="7"/>
      <c r="G62" s="25">
        <v>1131.27</v>
      </c>
      <c r="H62" s="25"/>
      <c r="I62" s="25"/>
      <c r="J62" s="25"/>
      <c r="K62" s="25"/>
      <c r="L62" s="26">
        <f t="shared" si="0"/>
        <v>1131.27</v>
      </c>
      <c r="M62" s="6"/>
      <c r="N62" s="25"/>
      <c r="O62" s="25">
        <v>1215.78</v>
      </c>
      <c r="P62" s="25"/>
      <c r="Q62" s="26">
        <f t="shared" si="1"/>
        <v>1215.78</v>
      </c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7" x14ac:dyDescent="0.25">
      <c r="A63" s="6"/>
      <c r="B63" s="2">
        <v>55</v>
      </c>
      <c r="C63" s="25">
        <v>43931</v>
      </c>
      <c r="D63" s="25">
        <f t="shared" si="7"/>
        <v>1131.27</v>
      </c>
      <c r="E63" s="25">
        <v>1215.78</v>
      </c>
      <c r="F63" s="7"/>
      <c r="G63" s="25">
        <v>1131.27</v>
      </c>
      <c r="H63" s="25"/>
      <c r="I63" s="25"/>
      <c r="J63" s="25"/>
      <c r="K63" s="25"/>
      <c r="L63" s="26">
        <f t="shared" si="0"/>
        <v>1131.27</v>
      </c>
      <c r="M63" s="6"/>
      <c r="N63" s="25"/>
      <c r="O63" s="25">
        <v>1215.78</v>
      </c>
      <c r="P63" s="25"/>
      <c r="Q63" s="26">
        <f t="shared" si="1"/>
        <v>1215.78</v>
      </c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7" x14ac:dyDescent="0.25">
      <c r="A64" s="6"/>
      <c r="B64" s="2">
        <v>56</v>
      </c>
      <c r="C64" s="25">
        <v>43961</v>
      </c>
      <c r="D64" s="25">
        <f t="shared" si="7"/>
        <v>1131.27</v>
      </c>
      <c r="E64" s="25">
        <v>1215.78</v>
      </c>
      <c r="F64" s="7"/>
      <c r="G64" s="25">
        <v>1131.27</v>
      </c>
      <c r="H64" s="25"/>
      <c r="I64" s="25"/>
      <c r="J64" s="25"/>
      <c r="K64" s="25"/>
      <c r="L64" s="26">
        <f t="shared" si="0"/>
        <v>1131.27</v>
      </c>
      <c r="M64" s="6"/>
      <c r="N64" s="25"/>
      <c r="O64" s="25">
        <v>1215.78</v>
      </c>
      <c r="P64" s="25"/>
      <c r="Q64" s="26">
        <f t="shared" si="1"/>
        <v>1215.78</v>
      </c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7" x14ac:dyDescent="0.25">
      <c r="A65" s="6"/>
      <c r="B65" s="2">
        <v>57</v>
      </c>
      <c r="C65" s="25">
        <v>43992</v>
      </c>
      <c r="D65" s="25">
        <f t="shared" si="7"/>
        <v>1131.27</v>
      </c>
      <c r="E65" s="25">
        <v>1215.78</v>
      </c>
      <c r="F65" s="7"/>
      <c r="G65" s="25">
        <v>1131.27</v>
      </c>
      <c r="H65" s="25"/>
      <c r="I65" s="25"/>
      <c r="J65" s="25"/>
      <c r="K65" s="25"/>
      <c r="L65" s="26">
        <f t="shared" si="0"/>
        <v>1131.27</v>
      </c>
      <c r="M65" s="6"/>
      <c r="N65" s="25"/>
      <c r="O65" s="25">
        <v>1215.78</v>
      </c>
      <c r="P65" s="25"/>
      <c r="Q65" s="26">
        <f t="shared" si="1"/>
        <v>1215.78</v>
      </c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x14ac:dyDescent="0.25">
      <c r="A66" s="6"/>
      <c r="B66" s="2">
        <v>58</v>
      </c>
      <c r="C66" s="25">
        <v>44022</v>
      </c>
      <c r="D66" s="25">
        <f t="shared" si="7"/>
        <v>1131.27</v>
      </c>
      <c r="E66" s="25">
        <v>1215.78</v>
      </c>
      <c r="F66" s="7"/>
      <c r="G66" s="25">
        <v>1131.27</v>
      </c>
      <c r="H66" s="25"/>
      <c r="I66" s="25"/>
      <c r="J66" s="25"/>
      <c r="K66" s="25"/>
      <c r="L66" s="26">
        <f t="shared" si="0"/>
        <v>1131.27</v>
      </c>
      <c r="M66" s="6"/>
      <c r="N66" s="25"/>
      <c r="O66" s="25">
        <v>1215.78</v>
      </c>
      <c r="P66" s="25"/>
      <c r="Q66" s="26">
        <f t="shared" si="1"/>
        <v>1215.78</v>
      </c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7" x14ac:dyDescent="0.25">
      <c r="A67" s="6"/>
      <c r="B67" s="2">
        <v>59</v>
      </c>
      <c r="C67" s="25">
        <v>44053</v>
      </c>
      <c r="D67" s="25">
        <f t="shared" si="7"/>
        <v>1131.27</v>
      </c>
      <c r="E67" s="25">
        <v>1215.78</v>
      </c>
      <c r="F67" s="7"/>
      <c r="G67" s="25">
        <v>1131.27</v>
      </c>
      <c r="H67" s="25"/>
      <c r="I67" s="25"/>
      <c r="J67" s="25"/>
      <c r="K67" s="25"/>
      <c r="L67" s="26">
        <f t="shared" si="0"/>
        <v>1131.27</v>
      </c>
      <c r="M67" s="6"/>
      <c r="N67" s="25"/>
      <c r="O67" s="25">
        <v>1215.78</v>
      </c>
      <c r="P67" s="25"/>
      <c r="Q67" s="26">
        <f t="shared" si="1"/>
        <v>1215.78</v>
      </c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x14ac:dyDescent="0.25">
      <c r="A68" s="6"/>
      <c r="B68" s="2">
        <v>60</v>
      </c>
      <c r="C68" s="25">
        <v>44084</v>
      </c>
      <c r="D68" s="25">
        <f>1131.27+600+75*3+300*3+4500</f>
        <v>7356.27</v>
      </c>
      <c r="E68" s="25">
        <v>1215.78</v>
      </c>
      <c r="F68" s="7"/>
      <c r="G68" s="25">
        <v>1131.27</v>
      </c>
      <c r="H68" s="25">
        <v>4500</v>
      </c>
      <c r="I68" s="25">
        <v>225</v>
      </c>
      <c r="J68" s="25">
        <v>600</v>
      </c>
      <c r="K68" s="25">
        <f>300*3</f>
        <v>900</v>
      </c>
      <c r="L68" s="26">
        <f t="shared" si="0"/>
        <v>7356.27</v>
      </c>
      <c r="M68" s="6"/>
      <c r="N68" s="25"/>
      <c r="O68" s="25">
        <v>1215.78</v>
      </c>
      <c r="P68" s="25"/>
      <c r="Q68" s="26">
        <f t="shared" si="1"/>
        <v>1215.78</v>
      </c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spans="1:27" x14ac:dyDescent="0.25">
      <c r="A69" s="6"/>
      <c r="B69" s="2">
        <v>61</v>
      </c>
      <c r="C69" s="25">
        <v>44114</v>
      </c>
      <c r="D69" s="25">
        <f>1131.27</f>
        <v>1131.27</v>
      </c>
      <c r="E69" s="25">
        <f>32850.53-1215.78</f>
        <v>31634.75</v>
      </c>
      <c r="F69" s="7"/>
      <c r="G69" s="25">
        <v>1131.27</v>
      </c>
      <c r="H69" s="25"/>
      <c r="I69" s="25"/>
      <c r="J69" s="25"/>
      <c r="K69" s="25"/>
      <c r="L69" s="26">
        <f t="shared" si="0"/>
        <v>1131.27</v>
      </c>
      <c r="M69" s="6"/>
      <c r="N69" s="27">
        <v>-1215.78</v>
      </c>
      <c r="O69" s="25"/>
      <c r="P69" s="25">
        <v>32850.53</v>
      </c>
      <c r="Q69" s="26">
        <f t="shared" si="1"/>
        <v>31634.75</v>
      </c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spans="1:27" ht="21" customHeight="1" thickBot="1" x14ac:dyDescent="0.3">
      <c r="A70" s="6"/>
      <c r="B70" s="6"/>
      <c r="C70" s="6"/>
      <c r="D70" s="6"/>
      <c r="E70" s="6"/>
      <c r="F70" s="7"/>
      <c r="G70" s="28">
        <f>SUM(G9:G69)</f>
        <v>84007.469999999987</v>
      </c>
      <c r="H70" s="28">
        <f>SUM(H9:H69)</f>
        <v>27000</v>
      </c>
      <c r="I70" s="28">
        <f>SUM(I9:I69)</f>
        <v>1125</v>
      </c>
      <c r="J70" s="28">
        <f t="shared" ref="J70:K70" si="8">SUM(J9:J69)</f>
        <v>4800</v>
      </c>
      <c r="K70" s="28">
        <f t="shared" si="8"/>
        <v>1800</v>
      </c>
      <c r="L70" s="28">
        <f>SUM(L9:L69)</f>
        <v>118732.47000000007</v>
      </c>
      <c r="M70" s="6"/>
      <c r="N70" s="28">
        <f t="shared" ref="N70:P70" si="9">SUM(N9:N69)</f>
        <v>0</v>
      </c>
      <c r="O70" s="28">
        <f t="shared" si="9"/>
        <v>72946.799999999959</v>
      </c>
      <c r="P70" s="28">
        <f t="shared" si="9"/>
        <v>32850.53</v>
      </c>
      <c r="Q70" s="28">
        <f>SUM(Q9:Q69)</f>
        <v>105797.32999999996</v>
      </c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spans="1:27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spans="1:27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spans="1:27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spans="1:27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spans="1:27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spans="1:27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spans="1:27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1:27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spans="1:27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spans="1:27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spans="1:27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spans="1:27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spans="1:27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spans="1:27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spans="1:27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spans="1:27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spans="1:27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spans="1:27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spans="1:27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spans="1:27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spans="1:27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spans="1:27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spans="1:27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spans="1:27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</sheetData>
  <sheetProtection password="8820" sheet="1" objects="1" scenarios="1"/>
  <mergeCells count="7">
    <mergeCell ref="B3:C3"/>
    <mergeCell ref="G3:Q5"/>
    <mergeCell ref="G7:L7"/>
    <mergeCell ref="N7:Q7"/>
    <mergeCell ref="B7:E7"/>
    <mergeCell ref="B4:C4"/>
    <mergeCell ref="B5:C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EJEMPLO-1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2015-10-08T16:19:41Z</dcterms:created>
  <dcterms:modified xsi:type="dcterms:W3CDTF">2015-10-22T16:34:48Z</dcterms:modified>
</cp:coreProperties>
</file>